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<sst xmlns="http://schemas.openxmlformats.org/spreadsheetml/2006/main" count="163" uniqueCount="112">
  <si>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</si>
  <si>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</si>
  <si>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</si>
  <si>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</si>
  <si>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</si>
  <si>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</si>
  <si>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</si>
  <si>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</si>
  <si>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</si>
  <si>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</si>
  <si>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</si>
  <si>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</si>
  <si>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</si>
  <si>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</si>
  <si>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</si>
  <si>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</si>
  <si>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</si>
  <si>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</si>
  <si>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</si>
  <si>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</si>
  <si>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</si>
  <si>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</si>
  <si>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</si>
  <si>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</si>
  <si>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</si>
  <si>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</si>
  <si>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</si>
  <si>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</si>
  <si>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</si>
  <si>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</si>
  <si>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</si>
  <si>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</si>
  <si>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</si>
  <si>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</si>
  <si>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</si>
  <si>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</si>
  <si>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</si>
  <si>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</si>
  <si>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</si>
  <si>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</si>
  <si>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</si>
  <si>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</si>
  <si>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</si>
  <si>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</si>
  <si>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</si>
  <si>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</si>
  <si>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</si>
  <si>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</si>
  <si>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</si>
  <si>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</si>
  <si>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</si>
  <si>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</si>
  <si>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</si>
  <si>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</si>
  <si>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</si>
  <si>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</si>
  <si>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</si>
  <si>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</si>
  <si>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</si>
  <si>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</si>
  <si>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</si>
  <si>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</si>
  <si>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</si>
  <si>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</si>
  <si>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</si>
  <si>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</si>
  <si>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</si>
  <si>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</si>
  <si>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</si>
  <si>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</si>
  <si>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</si>
  <si>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</si>
  <si>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</si>
  <si>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</si>
  <si>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</si>
  <si>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</si>
  <si>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</si>
  <si>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</si>
  <si>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</si>
  <si>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</si>
  <si>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</si>
  <si>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</si>
  <si>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</si>
  <si>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</si>
  <si>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</si>
  <si>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</si>
  <si>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</si>
  <si>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</si>
  <si>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</si>
  <si>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</si>
  <si>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</si>
  <si>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</si>
  <si>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</si>
  <si>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</si>
  <si>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</si>
  <si>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</si>
  <si>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</si>
  <si>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</si>
  <si>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</si>
  <si>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</si>
  <si>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</si>
  <si>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</si>
  <si>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</si>
  <si>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</si>
  <si>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</si>
  <si>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</si>
  <si>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</si>
  <si>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</si>
  <si>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</si>
  <si>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</si>
  <si>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</si>
  <si>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19.06.2017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</si>
</sst>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65612565"/>
        <c:axId val="53642174"/>
      </c:bar3D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13017519"/>
        <c:axId val="50048808"/>
      </c:bar3D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47786089"/>
        <c:axId val="27421618"/>
      </c:bar3D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45467971"/>
        <c:axId val="6558556"/>
      </c:bar3D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59027005"/>
        <c:axId val="61480998"/>
      </c:bar3D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80998"/>
        <c:crosses val="autoZero"/>
        <c:auto val="1"/>
        <c:lblOffset val="100"/>
        <c:tickLblSkip val="2"/>
        <c:noMultiLvlLbl val="0"/>
      </c:catAx>
      <c:valAx>
        <c:axId val="61480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6458071"/>
        <c:axId val="13904912"/>
      </c:bar3D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58035345"/>
        <c:axId val="52556058"/>
      </c:bar3D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242475"/>
        <c:axId val="29182276"/>
      </c:bar3D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61313893"/>
        <c:axId val="14954126"/>
      </c:bar3D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9" sqref="D13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</f>
        <v>315285.8</v>
      </c>
      <c r="E6" s="3">
        <f>D6/D151*100</f>
        <v>41.91518340546623</v>
      </c>
      <c r="F6" s="3">
        <f>D6/B6*100</f>
        <v>83.09007812874718</v>
      </c>
      <c r="G6" s="3">
        <f aca="true" t="shared" si="0" ref="G6:G43">D6/C6*100</f>
        <v>49.35675993421934</v>
      </c>
      <c r="H6" s="47">
        <f>B6-D6</f>
        <v>64164.80000000005</v>
      </c>
      <c r="I6" s="47">
        <f aca="true" t="shared" si="1" ref="I6:I43">C6-D6</f>
        <v>323503.6999999999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</f>
        <v>130041.70000000001</v>
      </c>
      <c r="E7" s="95">
        <f>D7/D6*100</f>
        <v>41.24565711490972</v>
      </c>
      <c r="F7" s="95">
        <f>D7/B7*100</f>
        <v>86.76665652489538</v>
      </c>
      <c r="G7" s="95">
        <f>D7/C7*100</f>
        <v>53.397123803415425</v>
      </c>
      <c r="H7" s="105">
        <f>B7-D7</f>
        <v>19833.5</v>
      </c>
      <c r="I7" s="105">
        <f t="shared" si="1"/>
        <v>113495.19999999998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</f>
        <v>245203.4</v>
      </c>
      <c r="E8" s="1">
        <f>D8/D6*100</f>
        <v>77.77178674079201</v>
      </c>
      <c r="F8" s="1">
        <f>D8/B8*100</f>
        <v>82.91543115257276</v>
      </c>
      <c r="G8" s="1">
        <f t="shared" si="0"/>
        <v>49.3054998396387</v>
      </c>
      <c r="H8" s="44">
        <f>B8-D8</f>
        <v>50523.69999999998</v>
      </c>
      <c r="I8" s="44">
        <f t="shared" si="1"/>
        <v>252111.1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0.007326685819659497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</f>
        <v>17207.3</v>
      </c>
      <c r="E10" s="1">
        <f>D10/D6*100</f>
        <v>5.457683156044452</v>
      </c>
      <c r="F10" s="1">
        <f aca="true" t="shared" si="3" ref="F10:F41">D10/B10*100</f>
        <v>96.4480690544252</v>
      </c>
      <c r="G10" s="1">
        <f t="shared" si="0"/>
        <v>62.65972361305828</v>
      </c>
      <c r="H10" s="44">
        <f t="shared" si="2"/>
        <v>633.7000000000007</v>
      </c>
      <c r="I10" s="44">
        <f t="shared" si="1"/>
        <v>10254.2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+11.1</f>
        <v>43834.5</v>
      </c>
      <c r="E11" s="1">
        <f>D11/D6*100</f>
        <v>13.903099981033082</v>
      </c>
      <c r="F11" s="1">
        <f t="shared" si="3"/>
        <v>87.09573586652652</v>
      </c>
      <c r="G11" s="1">
        <f t="shared" si="0"/>
        <v>54.183225072774576</v>
      </c>
      <c r="H11" s="44">
        <f t="shared" si="2"/>
        <v>6494.5999999999985</v>
      </c>
      <c r="I11" s="44">
        <f t="shared" si="1"/>
        <v>37066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</f>
        <v>5359.399999999999</v>
      </c>
      <c r="E12" s="1">
        <f>D12/D6*100</f>
        <v>1.699854544670264</v>
      </c>
      <c r="F12" s="1">
        <f t="shared" si="3"/>
        <v>75.68384336209452</v>
      </c>
      <c r="G12" s="1">
        <f t="shared" si="0"/>
        <v>38.20338451449181</v>
      </c>
      <c r="H12" s="44">
        <f t="shared" si="2"/>
        <v>1721.9000000000015</v>
      </c>
      <c r="I12" s="44">
        <f t="shared" si="1"/>
        <v>8669.2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3658.0999999999867</v>
      </c>
      <c r="E13" s="1">
        <f>D13/D6*100</f>
        <v>1.1602488916405327</v>
      </c>
      <c r="F13" s="1">
        <f t="shared" si="3"/>
        <v>43.426285361538966</v>
      </c>
      <c r="G13" s="1">
        <f t="shared" si="0"/>
        <v>19.261369320605144</v>
      </c>
      <c r="H13" s="44">
        <f t="shared" si="2"/>
        <v>4765.6000000000795</v>
      </c>
      <c r="I13" s="44">
        <f t="shared" si="1"/>
        <v>15333.799999999897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</f>
        <v>166852.10000000003</v>
      </c>
      <c r="E18" s="3">
        <f>D18/D151*100</f>
        <v>22.18189456387568</v>
      </c>
      <c r="F18" s="3">
        <f>D18/B18*100</f>
        <v>82.55619663416415</v>
      </c>
      <c r="G18" s="3">
        <f t="shared" si="0"/>
        <v>45.97437866485032</v>
      </c>
      <c r="H18" s="47">
        <f>B18-D18</f>
        <v>35255.19999999995</v>
      </c>
      <c r="I18" s="47">
        <f t="shared" si="1"/>
        <v>196071.99999999994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</f>
        <v>102985.10000000002</v>
      </c>
      <c r="E19" s="95">
        <f>D19/D18*100</f>
        <v>61.72238767147672</v>
      </c>
      <c r="F19" s="95">
        <f t="shared" si="3"/>
        <v>85.55917688471352</v>
      </c>
      <c r="G19" s="95">
        <f t="shared" si="0"/>
        <v>42.99905430146699</v>
      </c>
      <c r="H19" s="105">
        <f t="shared" si="2"/>
        <v>17381.999999999985</v>
      </c>
      <c r="I19" s="105">
        <f t="shared" si="1"/>
        <v>136520.39999999997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166852.10000000003</v>
      </c>
      <c r="E25" s="1">
        <f>D25/D18*100</f>
        <v>100</v>
      </c>
      <c r="F25" s="1">
        <f t="shared" si="3"/>
        <v>82.55619663416415</v>
      </c>
      <c r="G25" s="1">
        <f t="shared" si="0"/>
        <v>45.97437866485032</v>
      </c>
      <c r="H25" s="44">
        <f t="shared" si="2"/>
        <v>35255.19999999995</v>
      </c>
      <c r="I25" s="44">
        <f t="shared" si="1"/>
        <v>196071.99999999994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</f>
        <v>30938.7</v>
      </c>
      <c r="E33" s="3">
        <f>D33/D151*100</f>
        <v>4.113097655608652</v>
      </c>
      <c r="F33" s="3">
        <f>D33/B33*100</f>
        <v>86.09269127488766</v>
      </c>
      <c r="G33" s="3">
        <f t="shared" si="0"/>
        <v>47.92997034847513</v>
      </c>
      <c r="H33" s="47">
        <f t="shared" si="2"/>
        <v>4997.799999999999</v>
      </c>
      <c r="I33" s="47">
        <f t="shared" si="1"/>
        <v>33611.100000000006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83.42561258229983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4.828580386376933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0.5588470103785875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0.08242104548672051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3435.6000000000013</v>
      </c>
      <c r="E39" s="1">
        <f>D39/D33*100</f>
        <v>11.104538975457926</v>
      </c>
      <c r="F39" s="1">
        <f t="shared" si="3"/>
        <v>84.41070243974353</v>
      </c>
      <c r="G39" s="1">
        <f t="shared" si="0"/>
        <v>43.29242168401419</v>
      </c>
      <c r="H39" s="44">
        <f>B39-D39</f>
        <v>634.4999999999982</v>
      </c>
      <c r="I39" s="44">
        <f t="shared" si="1"/>
        <v>4500.200000000006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</f>
        <v>971.6999999999999</v>
      </c>
      <c r="E43" s="3">
        <f>D43/D151*100</f>
        <v>0.1291811547335514</v>
      </c>
      <c r="F43" s="3">
        <f>D43/B43*100</f>
        <v>73.41896486588591</v>
      </c>
      <c r="G43" s="3">
        <f t="shared" si="0"/>
        <v>43.50181313515691</v>
      </c>
      <c r="H43" s="47">
        <f t="shared" si="2"/>
        <v>351.80000000000007</v>
      </c>
      <c r="I43" s="47">
        <f t="shared" si="1"/>
        <v>1262.0000000000005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</f>
        <v>5084.8</v>
      </c>
      <c r="E45" s="3">
        <f>D45/D151*100</f>
        <v>0.6759908774201525</v>
      </c>
      <c r="F45" s="3">
        <f>D45/B45*100</f>
        <v>85.5019337481083</v>
      </c>
      <c r="G45" s="3">
        <f aca="true" t="shared" si="4" ref="G45:G76">D45/C45*100</f>
        <v>43.135391923990504</v>
      </c>
      <c r="H45" s="47">
        <f>B45-D45</f>
        <v>862.1999999999998</v>
      </c>
      <c r="I45" s="47">
        <f aca="true" t="shared" si="5" ref="I45:I77">C45-D45</f>
        <v>6703.2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87.92872876022656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0.007866582756450599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0.6037602265575834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8.763373190685964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137.10000000000022</v>
      </c>
      <c r="E50" s="1">
        <f>D50/D45*100</f>
        <v>2.6962712397734467</v>
      </c>
      <c r="F50" s="1">
        <f t="shared" si="6"/>
        <v>88.96820246593158</v>
      </c>
      <c r="G50" s="1">
        <f t="shared" si="4"/>
        <v>43.181102362204896</v>
      </c>
      <c r="H50" s="44">
        <f t="shared" si="7"/>
        <v>16.999999999999375</v>
      </c>
      <c r="I50" s="44">
        <f t="shared" si="5"/>
        <v>180.39999999999904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</f>
        <v>10277.499999999998</v>
      </c>
      <c r="E51" s="3">
        <f>D51/D151*100</f>
        <v>1.3663263535803998</v>
      </c>
      <c r="F51" s="3">
        <f>D51/B51*100</f>
        <v>79.45251016590132</v>
      </c>
      <c r="G51" s="3">
        <f t="shared" si="4"/>
        <v>43.014510465364474</v>
      </c>
      <c r="H51" s="47">
        <f>B51-D51</f>
        <v>2657.9000000000015</v>
      </c>
      <c r="I51" s="47">
        <f t="shared" si="5"/>
        <v>13615.6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60.87959134030652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1.9+1.9+0.5+7.4+2.1+1.2+12.9+5.1+0.1+4.5+16.8+19.2+9.7+3.1+1.1+1.4+2.5+5.7+19.9+0.8+28.2+4+19.8+8.2+38.7+4.3+0.2+18.2+4.3+27.9+3.9+3+21+4+9.4+2.4</f>
        <v>315.2999999999999</v>
      </c>
      <c r="E54" s="1">
        <f>D54/D51*100</f>
        <v>3.0678666990999752</v>
      </c>
      <c r="F54" s="1">
        <f t="shared" si="6"/>
        <v>74.96433666191152</v>
      </c>
      <c r="G54" s="1">
        <f t="shared" si="4"/>
        <v>38.916316958775596</v>
      </c>
      <c r="H54" s="44">
        <f t="shared" si="7"/>
        <v>105.30000000000013</v>
      </c>
      <c r="I54" s="44">
        <f t="shared" si="5"/>
        <v>494.90000000000015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</f>
        <v>489.8000000000001</v>
      </c>
      <c r="E55" s="1">
        <f>D55/D51*100</f>
        <v>4.765750425687183</v>
      </c>
      <c r="F55" s="1">
        <f t="shared" si="6"/>
        <v>76.60306537378794</v>
      </c>
      <c r="G55" s="1">
        <f t="shared" si="4"/>
        <v>46.09014773689659</v>
      </c>
      <c r="H55" s="44">
        <f t="shared" si="7"/>
        <v>149.59999999999997</v>
      </c>
      <c r="I55" s="44">
        <f t="shared" si="5"/>
        <v>572.8999999999999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2.335198248601314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3548.799999999999</v>
      </c>
      <c r="C57" s="43">
        <f>C51-C52-C55-C54-C53-C56</f>
        <v>6238.9</v>
      </c>
      <c r="D57" s="43">
        <f>D51-D52-D55-D54-D53-D56</f>
        <v>2975.4999999999977</v>
      </c>
      <c r="E57" s="1">
        <f>D57/D51*100</f>
        <v>28.951593286305016</v>
      </c>
      <c r="F57" s="1">
        <f t="shared" si="6"/>
        <v>83.84524346257886</v>
      </c>
      <c r="G57" s="1">
        <f t="shared" si="4"/>
        <v>47.69270223917674</v>
      </c>
      <c r="H57" s="44">
        <f>B57-D57</f>
        <v>573.3000000000011</v>
      </c>
      <c r="I57" s="44">
        <f>C57-D57</f>
        <v>3263.400000000002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</f>
        <v>1397.6000000000004</v>
      </c>
      <c r="E59" s="3">
        <f>D59/D151*100</f>
        <v>0.18580177200330503</v>
      </c>
      <c r="F59" s="3">
        <f>D59/B59*100</f>
        <v>42.74136823756079</v>
      </c>
      <c r="G59" s="3">
        <f t="shared" si="4"/>
        <v>18.112777180181702</v>
      </c>
      <c r="H59" s="47">
        <f>B59-D59</f>
        <v>1872.2999999999997</v>
      </c>
      <c r="I59" s="47">
        <f t="shared" si="5"/>
        <v>6318.5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</f>
        <v>1058.8</v>
      </c>
      <c r="E60" s="1">
        <f>D60/D59*100</f>
        <v>75.75844304522036</v>
      </c>
      <c r="F60" s="1">
        <f t="shared" si="6"/>
        <v>83.26517772884556</v>
      </c>
      <c r="G60" s="1">
        <f t="shared" si="4"/>
        <v>41.34806888741359</v>
      </c>
      <c r="H60" s="44">
        <f t="shared" si="7"/>
        <v>212.79999999999995</v>
      </c>
      <c r="I60" s="44">
        <f t="shared" si="5"/>
        <v>1501.9000000000003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0.22896393817973662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</f>
        <v>202.99999999999997</v>
      </c>
      <c r="E62" s="1">
        <f>D62/D59*100</f>
        <v>14.524899828277041</v>
      </c>
      <c r="F62" s="1">
        <f t="shared" si="6"/>
        <v>93.67789570835254</v>
      </c>
      <c r="G62" s="1">
        <f t="shared" si="4"/>
        <v>49.16444659723903</v>
      </c>
      <c r="H62" s="44">
        <f t="shared" si="7"/>
        <v>13.700000000000045</v>
      </c>
      <c r="I62" s="44">
        <f t="shared" si="5"/>
        <v>209.90000000000006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132.60000000000045</v>
      </c>
      <c r="E64" s="1">
        <f>D64/D59*100</f>
        <v>9.487693188322869</v>
      </c>
      <c r="F64" s="1">
        <f t="shared" si="6"/>
        <v>42.31014677728155</v>
      </c>
      <c r="G64" s="1">
        <f t="shared" si="4"/>
        <v>19.170160474194077</v>
      </c>
      <c r="H64" s="44">
        <f t="shared" si="7"/>
        <v>180.7999999999997</v>
      </c>
      <c r="I64" s="44">
        <f t="shared" si="5"/>
        <v>559.0999999999996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0.03223878771522714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</f>
        <v>43218.10000000001</v>
      </c>
      <c r="E90" s="3">
        <f>D90/D151*100</f>
        <v>5.74556351074416</v>
      </c>
      <c r="F90" s="3">
        <f aca="true" t="shared" si="10" ref="F90:F96">D90/B90*100</f>
        <v>53.05926767134221</v>
      </c>
      <c r="G90" s="3">
        <f t="shared" si="8"/>
        <v>27.309170205788263</v>
      </c>
      <c r="H90" s="47">
        <f aca="true" t="shared" si="11" ref="H90:H96">B90-D90</f>
        <v>38234.39999999999</v>
      </c>
      <c r="I90" s="47">
        <f t="shared" si="9"/>
        <v>115036.79999999999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</f>
        <v>39524.600000000006</v>
      </c>
      <c r="E91" s="1">
        <f>D91/D90*100</f>
        <v>91.45381217591702</v>
      </c>
      <c r="F91" s="1">
        <f t="shared" si="10"/>
        <v>52.84009176421518</v>
      </c>
      <c r="G91" s="1">
        <f t="shared" si="8"/>
        <v>26.753587656876437</v>
      </c>
      <c r="H91" s="44">
        <f t="shared" si="11"/>
        <v>35275.79999999999</v>
      </c>
      <c r="I91" s="44">
        <f t="shared" si="9"/>
        <v>108211.1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</f>
        <v>1177.8000000000002</v>
      </c>
      <c r="E92" s="1">
        <f>D92/D90*100</f>
        <v>2.7252470608379356</v>
      </c>
      <c r="F92" s="1">
        <f t="shared" si="10"/>
        <v>70.641156360583</v>
      </c>
      <c r="G92" s="1">
        <f t="shared" si="8"/>
        <v>44.94390597573076</v>
      </c>
      <c r="H92" s="44">
        <f t="shared" si="11"/>
        <v>489.4999999999998</v>
      </c>
      <c r="I92" s="44">
        <f t="shared" si="9"/>
        <v>1442.7999999999997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2515.700000000007</v>
      </c>
      <c r="E94" s="1">
        <f>D94/D90*100</f>
        <v>5.820940763245043</v>
      </c>
      <c r="F94" s="1">
        <f t="shared" si="10"/>
        <v>50.46742095971762</v>
      </c>
      <c r="G94" s="1">
        <f>D94/C94*100</f>
        <v>31.84994809206711</v>
      </c>
      <c r="H94" s="44">
        <f t="shared" si="11"/>
        <v>2469.0999999999985</v>
      </c>
      <c r="I94" s="44">
        <f>C94-D94</f>
        <v>5382.899999999975</v>
      </c>
    </row>
    <row r="95" spans="1:9" ht="18.75">
      <c r="A95" s="108" t="s">
        <v>12</v>
      </c>
      <c r="B95" s="128">
        <f>33869.5-1700.7</f>
        <v>32168.8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</f>
        <v>27943.3</v>
      </c>
      <c r="E95" s="107">
        <f>D95/D151*100</f>
        <v>3.714878832011986</v>
      </c>
      <c r="F95" s="110">
        <f t="shared" si="10"/>
        <v>86.8646017258959</v>
      </c>
      <c r="G95" s="106">
        <f>D95/C95*100</f>
        <v>42.74630144362636</v>
      </c>
      <c r="H95" s="111">
        <f t="shared" si="11"/>
        <v>4225.5</v>
      </c>
      <c r="I95" s="121">
        <f>C95-D95</f>
        <v>37426.8</v>
      </c>
    </row>
    <row r="96" spans="1:9" ht="18.75" thickBot="1">
      <c r="A96" s="109" t="s">
        <v>84</v>
      </c>
      <c r="B96" s="113">
        <f>5207.9+2.4</f>
        <v>5210.299999999999</v>
      </c>
      <c r="C96" s="114">
        <f>10660.3-133.5+11.8</f>
        <v>10538.599999999999</v>
      </c>
      <c r="D96" s="115">
        <f>69.1+1043.7+68.3+1051.8+1+68.3+66.1+938.4+3+68.7+11.3+4.3+734+67.7+6.3+0.4+21.5</f>
        <v>4223.9</v>
      </c>
      <c r="E96" s="116">
        <f>D96/D95*100</f>
        <v>15.115966975983508</v>
      </c>
      <c r="F96" s="117">
        <f t="shared" si="10"/>
        <v>81.06826862176842</v>
      </c>
      <c r="G96" s="118">
        <f>D96/C96*100</f>
        <v>40.08027631753743</v>
      </c>
      <c r="H96" s="122">
        <f t="shared" si="11"/>
        <v>986.3999999999996</v>
      </c>
      <c r="I96" s="123">
        <f>C96-D96</f>
        <v>6314.699999999999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</f>
        <v>3956.099999999999</v>
      </c>
      <c r="E102" s="19">
        <f>D102/D151*100</f>
        <v>0.5259376003307632</v>
      </c>
      <c r="F102" s="19">
        <f>D102/B102*100</f>
        <v>53.51939284892923</v>
      </c>
      <c r="G102" s="19">
        <f aca="true" t="shared" si="12" ref="G102:G149">D102/C102*100</f>
        <v>31.26116159620702</v>
      </c>
      <c r="H102" s="79">
        <f aca="true" t="shared" si="13" ref="H102:H107">B102-D102</f>
        <v>3435.8000000000006</v>
      </c>
      <c r="I102" s="79">
        <f aca="true" t="shared" si="14" ref="I102:I149">C102-D102</f>
        <v>8698.900000000003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2.004499380703218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</f>
        <v>3245.9999999999995</v>
      </c>
      <c r="E104" s="1">
        <f>D104/D102*100</f>
        <v>82.05050428452265</v>
      </c>
      <c r="F104" s="1">
        <f aca="true" t="shared" si="15" ref="F104:F149">D104/B104*100</f>
        <v>52.68283182393611</v>
      </c>
      <c r="G104" s="1">
        <f t="shared" si="12"/>
        <v>31.477279339035313</v>
      </c>
      <c r="H104" s="44">
        <f t="shared" si="13"/>
        <v>2915.4</v>
      </c>
      <c r="I104" s="44">
        <f t="shared" si="14"/>
        <v>7066.200000000001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630.7999999999993</v>
      </c>
      <c r="E106" s="84">
        <f>D106/D102*100</f>
        <v>15.944996334774132</v>
      </c>
      <c r="F106" s="84">
        <f t="shared" si="15"/>
        <v>58.1382488479262</v>
      </c>
      <c r="G106" s="84">
        <f t="shared" si="12"/>
        <v>30.27307193933863</v>
      </c>
      <c r="H106" s="123">
        <f>B106-D106</f>
        <v>454.2000000000007</v>
      </c>
      <c r="I106" s="123">
        <f t="shared" si="14"/>
        <v>1452.9000000000015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160018.5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146031.3</v>
      </c>
      <c r="E107" s="82">
        <f>D107/D151*100</f>
        <v>19.413905486509893</v>
      </c>
      <c r="F107" s="82">
        <f>D107/B107*100</f>
        <v>91.25901067689047</v>
      </c>
      <c r="G107" s="82">
        <f t="shared" si="12"/>
        <v>27.544437951721555</v>
      </c>
      <c r="H107" s="81">
        <f t="shared" si="13"/>
        <v>13987.200000000012</v>
      </c>
      <c r="I107" s="81">
        <f t="shared" si="14"/>
        <v>384134.89999999997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12.6+3.2+110.8+149.9+0.1+86+66+19.9+30.9+1.3+4.4+3.9+8.5+1.6+0.1+167.2+12.2+0.7+2+1.4+0.1+115.6+14.7+10.7+8.1+0.6+3.1+4.1+2.8-0.2+122.3+40.3+0.6+1.6</f>
        <v>1007.1000000000001</v>
      </c>
      <c r="E108" s="6">
        <f>D108/D107*100</f>
        <v>0.6896466716382037</v>
      </c>
      <c r="F108" s="6">
        <f t="shared" si="15"/>
        <v>44.973875764747916</v>
      </c>
      <c r="G108" s="6">
        <f t="shared" si="12"/>
        <v>24.58980369176678</v>
      </c>
      <c r="H108" s="61">
        <f aca="true" t="shared" si="16" ref="H108:H149">B108-D108</f>
        <v>1232.2</v>
      </c>
      <c r="I108" s="61">
        <f t="shared" si="14"/>
        <v>3088.5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53.0632509184788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0.1175775330357259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0.012463081544846892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</f>
        <v>1170.6000000000001</v>
      </c>
      <c r="E114" s="6">
        <f>D114/D107*100</f>
        <v>0.8016089701317459</v>
      </c>
      <c r="F114" s="6">
        <f t="shared" si="15"/>
        <v>75.35242999678147</v>
      </c>
      <c r="G114" s="6">
        <f t="shared" si="12"/>
        <v>40.15229471084585</v>
      </c>
      <c r="H114" s="61">
        <f t="shared" si="16"/>
        <v>382.89999999999986</v>
      </c>
      <c r="I114" s="61">
        <f t="shared" si="14"/>
        <v>1744.8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0.15825374423154495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</f>
        <v>18465.8</v>
      </c>
      <c r="E124" s="17">
        <f>D124/D107*100</f>
        <v>12.645097318177678</v>
      </c>
      <c r="F124" s="6">
        <f t="shared" si="15"/>
        <v>93.32477535301669</v>
      </c>
      <c r="G124" s="6">
        <f t="shared" si="12"/>
        <v>43.647975946787945</v>
      </c>
      <c r="H124" s="61">
        <f t="shared" si="16"/>
        <v>1320.7999999999993</v>
      </c>
      <c r="I124" s="61">
        <f t="shared" si="14"/>
        <v>23840.399999999998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0.010956555204261005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</f>
        <v>248.79999999999998</v>
      </c>
      <c r="E128" s="17">
        <f>D128/D107*100</f>
        <v>0.17037443342625863</v>
      </c>
      <c r="F128" s="6">
        <f t="shared" si="15"/>
        <v>36.12603455786264</v>
      </c>
      <c r="G128" s="6">
        <f t="shared" si="12"/>
        <v>19.85159179765419</v>
      </c>
      <c r="H128" s="61">
        <f t="shared" si="16"/>
        <v>439.9000000000001</v>
      </c>
      <c r="I128" s="61">
        <f t="shared" si="14"/>
        <v>1004.5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12.861736334405146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110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0.01054568438410122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0.0008217416403195754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0.5+1.3+15.9+33.5+3+0.6+15.2+1.3+36.5+1.9+0.3+0.3+0.6+5+2+16.5+0.1+0.5+1.2+18.6-0.1+0.3+0.5+0.5+16</f>
        <v>171.99999999999997</v>
      </c>
      <c r="E137" s="17">
        <f>D137/D107*100</f>
        <v>0.1177829684458058</v>
      </c>
      <c r="F137" s="6">
        <f t="shared" si="15"/>
        <v>75.87119541243933</v>
      </c>
      <c r="G137" s="6">
        <f>D137/C137*100</f>
        <v>45.120671563483725</v>
      </c>
      <c r="H137" s="61">
        <f t="shared" si="16"/>
        <v>54.70000000000002</v>
      </c>
      <c r="I137" s="61">
        <f t="shared" si="14"/>
        <v>209.20000000000002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15.9+33.5+15.2+36.5+0.3+4.6+16.5-0.1+1.2+16+0.3+16</f>
        <v>155.9</v>
      </c>
      <c r="E138" s="1">
        <f>D138/D137*100</f>
        <v>90.63953488372096</v>
      </c>
      <c r="F138" s="1">
        <f t="shared" si="15"/>
        <v>84.31584640346134</v>
      </c>
      <c r="G138" s="1">
        <f>D138/C138*100</f>
        <v>50.931068278340405</v>
      </c>
      <c r="H138" s="44">
        <f t="shared" si="16"/>
        <v>29</v>
      </c>
      <c r="I138" s="44">
        <f t="shared" si="14"/>
        <v>150.20000000000002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26+59.9+0.4-0.1+0.1+27.3+5.8+57.7+6.3+46.3+13.6+50.5+6-0.1+43.3+3.1+0.2+52.2+16.7+42.4+4.7+8+55+5.3+39.2+0.5</f>
        <v>570.3</v>
      </c>
      <c r="E139" s="17">
        <f>D139/D107*100</f>
        <v>0.3905327145618782</v>
      </c>
      <c r="F139" s="6">
        <f t="shared" si="15"/>
        <v>76.02986268497533</v>
      </c>
      <c r="G139" s="6">
        <f t="shared" si="12"/>
        <v>37.70329234430781</v>
      </c>
      <c r="H139" s="61">
        <f t="shared" si="16"/>
        <v>179.80000000000007</v>
      </c>
      <c r="I139" s="61">
        <f t="shared" si="14"/>
        <v>942.3000000000002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83.55251621953359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0.4+5.6+0.6+6+0.1+3.7+0.1+0.4+1+0.3</f>
        <v>18.2</v>
      </c>
      <c r="E141" s="1">
        <f>D141/D139*100</f>
        <v>3.1913028230755742</v>
      </c>
      <c r="F141" s="1">
        <f t="shared" si="17"/>
        <v>74.89711934156378</v>
      </c>
      <c r="G141" s="1">
        <f>D141/C141*100</f>
        <v>48.53333333333333</v>
      </c>
      <c r="H141" s="44">
        <f t="shared" si="16"/>
        <v>6.100000000000001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f>300+1143.1</f>
        <v>1443.1</v>
      </c>
      <c r="C142" s="53">
        <f>200+300+1250</f>
        <v>1750</v>
      </c>
      <c r="D142" s="76">
        <f>300</f>
        <v>300</v>
      </c>
      <c r="E142" s="17">
        <f>D142/D107*100</f>
        <v>0.20543541007989385</v>
      </c>
      <c r="F142" s="99">
        <f t="shared" si="17"/>
        <v>20.78858013997644</v>
      </c>
      <c r="G142" s="6">
        <f t="shared" si="12"/>
        <v>17.142857142857142</v>
      </c>
      <c r="H142" s="61">
        <f t="shared" si="16"/>
        <v>1143.1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</f>
        <v>19148.499999999996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</f>
        <v>16538.100000000002</v>
      </c>
      <c r="E144" s="17">
        <f>D144/D107*100</f>
        <v>11.32503785147431</v>
      </c>
      <c r="F144" s="99">
        <f t="shared" si="17"/>
        <v>86.36760059534693</v>
      </c>
      <c r="G144" s="6">
        <f t="shared" si="12"/>
        <v>26.036461531195393</v>
      </c>
      <c r="H144" s="61">
        <f t="shared" si="16"/>
        <v>2610.399999999994</v>
      </c>
      <c r="I144" s="61">
        <f t="shared" si="14"/>
        <v>46980.899999999994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0.052249072630319665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</f>
        <v>5482.499999999999</v>
      </c>
      <c r="E147" s="17">
        <f>D147/D107*100</f>
        <v>3.75433211921006</v>
      </c>
      <c r="F147" s="99">
        <f t="shared" si="17"/>
        <v>90.99585062240662</v>
      </c>
      <c r="G147" s="6">
        <f t="shared" si="12"/>
        <v>51.96288433104598</v>
      </c>
      <c r="H147" s="61">
        <f t="shared" si="16"/>
        <v>542.5000000000009</v>
      </c>
      <c r="I147" s="61">
        <f t="shared" si="14"/>
        <v>5068.3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</f>
        <v>90349.29999999999</v>
      </c>
      <c r="C148" s="53">
        <f>376354.8-1000+14285.9-198-200-300-15786.4-2950-2519.8</f>
        <v>367686.5</v>
      </c>
      <c r="D148" s="76">
        <f>69938.3+2324.7+1312.6+155+2603.6+1211+415+5415.4+691.3+550.4+1878.3+788.4+1157.7</f>
        <v>88441.7</v>
      </c>
      <c r="E148" s="17">
        <f>D148/D107*100</f>
        <v>60.563523025543155</v>
      </c>
      <c r="F148" s="6">
        <f t="shared" si="17"/>
        <v>97.88863887157953</v>
      </c>
      <c r="G148" s="6">
        <f t="shared" si="12"/>
        <v>24.053561933875734</v>
      </c>
      <c r="H148" s="61">
        <f t="shared" si="16"/>
        <v>1907.5999999999913</v>
      </c>
      <c r="I148" s="61">
        <f t="shared" si="14"/>
        <v>279244.8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</f>
        <v>13104.5</v>
      </c>
      <c r="E149" s="17">
        <f>D149/D107*100</f>
        <v>8.973761104639896</v>
      </c>
      <c r="F149" s="6">
        <f t="shared" si="15"/>
        <v>88.88866278675404</v>
      </c>
      <c r="G149" s="6">
        <f t="shared" si="12"/>
        <v>44.44433139337702</v>
      </c>
      <c r="H149" s="61">
        <f t="shared" si="16"/>
        <v>1638.1000000000004</v>
      </c>
      <c r="I149" s="61">
        <f t="shared" si="14"/>
        <v>16380.7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169980</v>
      </c>
      <c r="C150" s="77">
        <f>C43+C69+C72+C77+C79+C87+C102+C107+C100+C84+C98</f>
        <v>546411.2999999999</v>
      </c>
      <c r="D150" s="53">
        <f>D43+D69+D72+D77+D79+D87+D102+D107+D100+D84+D98</f>
        <v>151201.59999999998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752199.5</v>
      </c>
      <c r="E151" s="31">
        <v>100</v>
      </c>
      <c r="F151" s="3">
        <f>D151/B151*100</f>
        <v>81.47317947073807</v>
      </c>
      <c r="G151" s="3">
        <f aca="true" t="shared" si="18" ref="G151:G157">D151/C151*100</f>
        <v>40.01706338931559</v>
      </c>
      <c r="H151" s="47">
        <f aca="true" t="shared" si="19" ref="H151:H157">B151-D151</f>
        <v>171048.50000000012</v>
      </c>
      <c r="I151" s="47">
        <f aca="true" t="shared" si="20" ref="I151:I157">C151-D151</f>
        <v>1127497.4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323076.5</v>
      </c>
      <c r="E152" s="6">
        <f>D152/D151*100</f>
        <v>42.950905976406524</v>
      </c>
      <c r="F152" s="6">
        <f aca="true" t="shared" si="21" ref="F152:F157">D152/B152*100</f>
        <v>77.71590042019191</v>
      </c>
      <c r="G152" s="6">
        <f t="shared" si="18"/>
        <v>44.384066183915344</v>
      </c>
      <c r="H152" s="61">
        <f t="shared" si="19"/>
        <v>92638.29999999999</v>
      </c>
      <c r="I152" s="72">
        <f t="shared" si="20"/>
        <v>404834.5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61882.9</v>
      </c>
      <c r="C153" s="61">
        <f>C11+C23+C36+C55+C62+C92+C49+C141+C109+C112+C96+C138</f>
        <v>102323.1</v>
      </c>
      <c r="D153" s="61">
        <f>D11+D23+D36+D55+D62+D92+D49+D141+D109+D112+D96+D138</f>
        <v>52577.00000000001</v>
      </c>
      <c r="E153" s="6">
        <f>D153/D151*100</f>
        <v>6.9897680070247326</v>
      </c>
      <c r="F153" s="6">
        <f t="shared" si="21"/>
        <v>84.96208160897439</v>
      </c>
      <c r="G153" s="6">
        <f t="shared" si="18"/>
        <v>51.383314227188194</v>
      </c>
      <c r="H153" s="61">
        <f t="shared" si="19"/>
        <v>9305.899999999994</v>
      </c>
      <c r="I153" s="72">
        <f t="shared" si="20"/>
        <v>49746.1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17556.5</v>
      </c>
      <c r="E154" s="6">
        <f>D154/D151*100</f>
        <v>2.3340217588551972</v>
      </c>
      <c r="F154" s="6">
        <f t="shared" si="21"/>
        <v>94.15843867486873</v>
      </c>
      <c r="G154" s="6">
        <f t="shared" si="18"/>
        <v>61.19443563369432</v>
      </c>
      <c r="H154" s="61">
        <f t="shared" si="19"/>
        <v>1089.2000000000007</v>
      </c>
      <c r="I154" s="72">
        <f t="shared" si="20"/>
        <v>11133.2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8904.099999999999</v>
      </c>
      <c r="E155" s="6">
        <f>D155/D151*100</f>
        <v>1.1837418131758926</v>
      </c>
      <c r="F155" s="6">
        <f t="shared" si="21"/>
        <v>59.399474323224496</v>
      </c>
      <c r="G155" s="6">
        <f t="shared" si="18"/>
        <v>30.176024834616634</v>
      </c>
      <c r="H155" s="61">
        <f>B155-D155</f>
        <v>6086.100000000002</v>
      </c>
      <c r="I155" s="72">
        <f t="shared" si="20"/>
        <v>20603.100000000002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0.0031241711806508777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411965.20000000007</v>
      </c>
      <c r="C157" s="78">
        <f>C151-C152-C153-C154-C155-C156</f>
        <v>991158.9999999999</v>
      </c>
      <c r="D157" s="78">
        <f>D151-D152-D153-D154-D155-D156</f>
        <v>350061.9</v>
      </c>
      <c r="E157" s="36">
        <f>D157/D151*100</f>
        <v>46.538438273357</v>
      </c>
      <c r="F157" s="36">
        <f t="shared" si="21"/>
        <v>84.97365796916826</v>
      </c>
      <c r="G157" s="36">
        <f t="shared" si="18"/>
        <v>35.31844033096608</v>
      </c>
      <c r="H157" s="126">
        <f t="shared" si="19"/>
        <v>61903.30000000005</v>
      </c>
      <c r="I157" s="126">
        <f t="shared" si="20"/>
        <v>641097.0999999999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752199.5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752199.5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2017-06-19T04:59:58Z</dcterms:modified>
  <cp:category/>
  <cp:version/>
  <cp:contentType/>
  <cp:contentStatus/>
</cp:coreProperties>
</file>